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2. Priorità 3_CLLD\331214_Attuazione SSL CLLD\Bando infrastrutture 5_1\"/>
    </mc:Choice>
  </mc:AlternateContent>
  <xr:revisionPtr revIDLastSave="0" documentId="13_ncr:1_{BA5666A3-9BD5-476F-9546-F15F653112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4" i="1" l="1"/>
  <c r="T14" i="1"/>
  <c r="S14" i="1"/>
  <c r="R14" i="1"/>
  <c r="Q14" i="1"/>
  <c r="P14" i="1"/>
  <c r="O14" i="1"/>
  <c r="Q8" i="1"/>
  <c r="T9" i="1"/>
  <c r="Q10" i="1"/>
  <c r="Q11" i="1"/>
  <c r="T12" i="1"/>
  <c r="Q13" i="1"/>
  <c r="P8" i="1"/>
  <c r="S9" i="1"/>
  <c r="P10" i="1"/>
  <c r="P11" i="1"/>
  <c r="S12" i="1"/>
  <c r="P13" i="1"/>
  <c r="O8" i="1"/>
  <c r="R9" i="1"/>
  <c r="O10" i="1"/>
  <c r="O11" i="1"/>
  <c r="R12" i="1"/>
  <c r="O13" i="1"/>
  <c r="Q7" i="1"/>
  <c r="P7" i="1"/>
  <c r="O7" i="1"/>
  <c r="N14" i="1"/>
  <c r="M14" i="1"/>
  <c r="K14" i="1"/>
</calcChain>
</file>

<file path=xl/sharedStrings.xml><?xml version="1.0" encoding="utf-8"?>
<sst xmlns="http://schemas.openxmlformats.org/spreadsheetml/2006/main" count="71" uniqueCount="65">
  <si>
    <t>Beneficiario</t>
  </si>
  <si>
    <t>%</t>
  </si>
  <si>
    <t>Punteggio</t>
  </si>
  <si>
    <t>Codice
pratica</t>
  </si>
  <si>
    <t>Spesa
ammessa</t>
  </si>
  <si>
    <t>n.</t>
  </si>
  <si>
    <t>Contributo concedibile</t>
  </si>
  <si>
    <t>Sede Legale</t>
  </si>
  <si>
    <t>Contributo concesso</t>
  </si>
  <si>
    <t>ALLEGATO A</t>
  </si>
  <si>
    <t>P.IVA</t>
  </si>
  <si>
    <t>Annualità 2025</t>
  </si>
  <si>
    <t>Totale annualità 2025</t>
  </si>
  <si>
    <t>CONTRIBUTO CONCESSO - quote e annualità</t>
  </si>
  <si>
    <t>CUP</t>
  </si>
  <si>
    <t>Comune di Pesaro</t>
  </si>
  <si>
    <t>Comune di Ancona</t>
  </si>
  <si>
    <t>Comune di Fano</t>
  </si>
  <si>
    <t>Comune di San Benedetto Del Tronto</t>
  </si>
  <si>
    <t>Comune di Senigallia</t>
  </si>
  <si>
    <t>Codice Fiscale</t>
  </si>
  <si>
    <t>N° protocollo
istanza</t>
  </si>
  <si>
    <t>00332510429</t>
  </si>
  <si>
    <t xml:space="preserve">VIA LARGO XXIV MAGGIO 1 , 60123 ANCONA (AN) </t>
  </si>
  <si>
    <t>00351040423</t>
  </si>
  <si>
    <t>00360140446</t>
  </si>
  <si>
    <t>00272430414</t>
  </si>
  <si>
    <t xml:space="preserve">VIALE ALCIDE DE GASPERI 124, 63074 SAN BENEDETTO DEL TRONTO (AP) </t>
  </si>
  <si>
    <t>P.ZZA ROMA 8, 60019 SENIGALLIA (AN)</t>
  </si>
  <si>
    <t xml:space="preserve">PIAZZA DEL POPOLO 1, 61121 PESARO (PU) </t>
  </si>
  <si>
    <t>00127440410</t>
  </si>
  <si>
    <t xml:space="preserve">VIA SAN FRANCESCO D'ASSISI 76, 61032 FANO (PU) </t>
  </si>
  <si>
    <t>PN FEAMPA 2021-2027 Codice intervento 331214 - CLLD – Avviso Azione 5.1 del 2025</t>
  </si>
  <si>
    <t>22/331214/25/MA</t>
  </si>
  <si>
    <t>24/331214/25/MA</t>
  </si>
  <si>
    <t>25/331214/25/MA</t>
  </si>
  <si>
    <t>23/331214/25/MA</t>
  </si>
  <si>
    <t>21/331214/25/MA</t>
  </si>
  <si>
    <t>20/331214/25/MA</t>
  </si>
  <si>
    <t>26/331214/25/MA</t>
  </si>
  <si>
    <t>Co.Ge.Vo. Ancona</t>
  </si>
  <si>
    <t>Gaudenzi Antonio s.r.l.</t>
  </si>
  <si>
    <t>02535100412</t>
  </si>
  <si>
    <t>I78H25000910004</t>
  </si>
  <si>
    <t>I38H25000960004</t>
  </si>
  <si>
    <t>I38H25000970007</t>
  </si>
  <si>
    <t>I38H25000980004</t>
  </si>
  <si>
    <t>I18H25001020004</t>
  </si>
  <si>
    <t>I38H25000990007</t>
  </si>
  <si>
    <t>I88H25000720004</t>
  </si>
  <si>
    <t>VIA PILO BIANCALANA 14, 61032 FANO (PU)</t>
  </si>
  <si>
    <t>VIA FORNACI COMUNALI 18, 60125  ANCONA (AN)</t>
  </si>
  <si>
    <t>228-229-230R del 7/08/2025</t>
  </si>
  <si>
    <t>244R del 28/08/2025</t>
  </si>
  <si>
    <t>224R del 04/08/2025</t>
  </si>
  <si>
    <t>246R del 29/08/2025</t>
  </si>
  <si>
    <t>231R del 07/08/2025</t>
  </si>
  <si>
    <t>248R del 29/08/2025</t>
  </si>
  <si>
    <t>245R del 29/08/2025</t>
  </si>
  <si>
    <t>Quota UE cap. 2160320055</t>
  </si>
  <si>
    <t>Quota Regione cap.   2160320057</t>
  </si>
  <si>
    <t>Quota Stato cap.  2160320056</t>
  </si>
  <si>
    <t>Quota UE cap.  2160320058</t>
  </si>
  <si>
    <t>Quota Stato cap.  2160320059</t>
  </si>
  <si>
    <t>Quota Regione cap.  2160320060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</si>
</sst>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0" borderId="0" xfId="0" applyFont="1"/>
    <xf numFmtId="164" fontId="3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1" fillId="0" borderId="0" xfId="0" applyFont="1"/>
    <xf numFmtId="0" fontId="3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9" fontId="2" fillId="3" borderId="9" xfId="3" applyFont="1" applyFill="1" applyBorder="1" applyAlignment="1">
      <alignment horizontal="center" vertical="center"/>
    </xf>
    <xf numFmtId="9" fontId="2" fillId="0" borderId="9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9" fontId="2" fillId="3" borderId="16" xfId="3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 wrapText="1"/>
    </xf>
    <xf numFmtId="164" fontId="10" fillId="2" borderId="25" xfId="0" applyNumberFormat="1" applyFont="1" applyFill="1" applyBorder="1" applyAlignment="1">
      <alignment horizontal="center" vertical="center" wrapText="1"/>
    </xf>
    <xf numFmtId="44" fontId="4" fillId="0" borderId="0" xfId="0" applyNumberFormat="1" applyFont="1"/>
    <xf numFmtId="164" fontId="10" fillId="2" borderId="14" xfId="0" applyNumberFormat="1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>
      <alignment horizontal="center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49" fontId="13" fillId="3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3" borderId="21" xfId="0" applyNumberFormat="1" applyFont="1" applyFill="1" applyBorder="1" applyAlignment="1">
      <alignment horizontal="center" vertical="center"/>
    </xf>
    <xf numFmtId="49" fontId="0" fillId="0" borderId="12" xfId="0" quotePrefix="1" applyNumberFormat="1" applyFont="1" applyBorder="1" applyAlignment="1">
      <alignment horizontal="center" vertical="center"/>
    </xf>
    <xf numFmtId="49" fontId="13" fillId="3" borderId="12" xfId="0" quotePrefix="1" applyNumberFormat="1" applyFont="1" applyFill="1" applyBorder="1" applyAlignment="1">
      <alignment horizontal="center" vertical="center"/>
    </xf>
    <xf numFmtId="49" fontId="0" fillId="3" borderId="22" xfId="0" quotePrefix="1" applyNumberFormat="1" applyFont="1" applyFill="1" applyBorder="1" applyAlignment="1">
      <alignment horizontal="center" vertical="center"/>
    </xf>
    <xf numFmtId="0" fontId="8" fillId="0" borderId="0" xfId="0" applyFont="1" applyAlignment="1"/>
    <xf numFmtId="9" fontId="3" fillId="0" borderId="19" xfId="0" applyNumberFormat="1" applyFont="1" applyBorder="1" applyAlignment="1">
      <alignment horizontal="center" vertical="center"/>
    </xf>
    <xf numFmtId="9" fontId="3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8" fontId="0" fillId="3" borderId="9" xfId="0" applyNumberFormat="1" applyFont="1" applyFill="1" applyBorder="1" applyAlignment="1">
      <alignment vertical="center" wrapText="1"/>
    </xf>
    <xf numFmtId="8" fontId="0" fillId="0" borderId="19" xfId="0" applyNumberFormat="1" applyFont="1" applyBorder="1" applyAlignment="1">
      <alignment vertical="center" wrapText="1"/>
    </xf>
    <xf numFmtId="8" fontId="0" fillId="0" borderId="9" xfId="0" applyNumberFormat="1" applyFont="1" applyBorder="1" applyAlignment="1">
      <alignment vertical="center" wrapText="1"/>
    </xf>
    <xf numFmtId="8" fontId="0" fillId="3" borderId="16" xfId="0" applyNumberFormat="1" applyFont="1" applyFill="1" applyBorder="1" applyAlignment="1">
      <alignment vertical="center" wrapText="1"/>
    </xf>
    <xf numFmtId="8" fontId="0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164" fontId="13" fillId="3" borderId="19" xfId="2" applyNumberFormat="1" applyFont="1" applyFill="1" applyBorder="1" applyAlignment="1">
      <alignment horizontal="left" vertical="center" wrapText="1"/>
    </xf>
    <xf numFmtId="164" fontId="13" fillId="3" borderId="9" xfId="2" applyNumberFormat="1" applyFont="1" applyFill="1" applyBorder="1" applyAlignment="1">
      <alignment horizontal="left" vertical="center" wrapText="1"/>
    </xf>
    <xf numFmtId="164" fontId="13" fillId="4" borderId="19" xfId="2" applyNumberFormat="1" applyFont="1" applyFill="1" applyBorder="1" applyAlignment="1">
      <alignment horizontal="left" vertical="center" wrapText="1"/>
    </xf>
    <xf numFmtId="164" fontId="13" fillId="4" borderId="9" xfId="2" applyNumberFormat="1" applyFont="1" applyFill="1" applyBorder="1" applyAlignment="1">
      <alignment horizontal="left" vertical="center" wrapText="1"/>
    </xf>
    <xf numFmtId="8" fontId="1" fillId="0" borderId="19" xfId="0" applyNumberFormat="1" applyFont="1" applyBorder="1" applyAlignment="1">
      <alignment horizontal="right" vertical="center" wrapText="1"/>
    </xf>
    <xf numFmtId="0" fontId="13" fillId="3" borderId="9" xfId="0" applyFont="1" applyFill="1" applyBorder="1" applyAlignment="1">
      <alignment vertical="center"/>
    </xf>
    <xf numFmtId="164" fontId="13" fillId="3" borderId="28" xfId="2" applyNumberFormat="1" applyFont="1" applyFill="1" applyBorder="1" applyAlignment="1">
      <alignment horizontal="left" vertical="center" wrapText="1"/>
    </xf>
    <xf numFmtId="164" fontId="13" fillId="0" borderId="9" xfId="2" applyNumberFormat="1" applyFont="1" applyBorder="1" applyAlignment="1">
      <alignment horizontal="left" vertical="center" wrapText="1"/>
    </xf>
    <xf numFmtId="164" fontId="15" fillId="3" borderId="16" xfId="2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8" fontId="1" fillId="3" borderId="16" xfId="0" applyNumberFormat="1" applyFont="1" applyFill="1" applyBorder="1" applyAlignment="1">
      <alignment horizontal="right" vertical="center" wrapText="1"/>
    </xf>
    <xf numFmtId="8" fontId="0" fillId="3" borderId="15" xfId="0" applyNumberFormat="1" applyFont="1" applyFill="1" applyBorder="1" applyAlignment="1">
      <alignment vertical="center"/>
    </xf>
    <xf numFmtId="164" fontId="0" fillId="0" borderId="32" xfId="0" applyNumberFormat="1" applyFont="1" applyBorder="1" applyAlignment="1">
      <alignment vertical="center"/>
    </xf>
    <xf numFmtId="8" fontId="0" fillId="0" borderId="31" xfId="0" applyNumberFormat="1" applyFont="1" applyBorder="1" applyAlignment="1">
      <alignment vertical="center"/>
    </xf>
    <xf numFmtId="164" fontId="0" fillId="0" borderId="31" xfId="0" applyNumberFormat="1" applyFont="1" applyBorder="1" applyAlignment="1">
      <alignment vertical="center"/>
    </xf>
    <xf numFmtId="164" fontId="15" fillId="3" borderId="20" xfId="2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164" fontId="15" fillId="0" borderId="20" xfId="2" applyNumberFormat="1" applyFont="1" applyBorder="1" applyAlignment="1">
      <alignment horizontal="left" vertical="center" wrapText="1"/>
    </xf>
    <xf numFmtId="164" fontId="15" fillId="3" borderId="18" xfId="2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</cellXfs>
  <cellStyles count="4">
    <cellStyle name="Migliaia 2 2" xfId="1" xr:uid="{00000000-0005-0000-0000-000001000000}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zoomScale="80" zoomScaleNormal="80" workbookViewId="0">
      <selection activeCell="I27" sqref="I27"/>
    </sheetView>
  </sheetViews>
  <sheetFormatPr defaultColWidth="8.7109375" defaultRowHeight="12.75" x14ac:dyDescent="0.2"/>
  <cols>
    <col min="1" max="1" width="2.7109375" style="1" customWidth="1"/>
    <col min="2" max="2" width="4.42578125" style="1" customWidth="1"/>
    <col min="3" max="3" width="10.42578125" style="1" customWidth="1"/>
    <col min="4" max="4" width="16.85546875" style="1" customWidth="1"/>
    <col min="5" max="5" width="26.140625" style="1" customWidth="1"/>
    <col min="6" max="6" width="19.140625" style="1" customWidth="1"/>
    <col min="7" max="7" width="36" style="1" customWidth="1"/>
    <col min="8" max="9" width="14.7109375" style="1" customWidth="1"/>
    <col min="10" max="10" width="59.7109375" style="1" customWidth="1"/>
    <col min="11" max="11" width="17.5703125" style="6" customWidth="1"/>
    <col min="12" max="12" width="7.42578125" style="1" bestFit="1" customWidth="1"/>
    <col min="13" max="13" width="17.42578125" style="1" customWidth="1"/>
    <col min="14" max="14" width="17.42578125" style="6" customWidth="1"/>
    <col min="15" max="21" width="17.42578125" style="9" customWidth="1"/>
    <col min="22" max="23" width="15.140625" style="9" customWidth="1"/>
    <col min="24" max="16384" width="8.7109375" style="9"/>
  </cols>
  <sheetData>
    <row r="1" spans="1:21" ht="18" customHeight="1" x14ac:dyDescent="0.3">
      <c r="H1" s="5"/>
      <c r="J1" s="5"/>
    </row>
    <row r="2" spans="1:21" ht="15.75" x14ac:dyDescent="0.25">
      <c r="B2" s="46" t="s">
        <v>9</v>
      </c>
      <c r="C2" s="46"/>
      <c r="D2" s="46"/>
      <c r="E2" s="11"/>
      <c r="F2" s="11"/>
      <c r="G2" s="7"/>
      <c r="H2" s="8"/>
      <c r="J2" s="8"/>
    </row>
    <row r="3" spans="1:21" ht="16.5" thickBot="1" x14ac:dyDescent="0.3">
      <c r="B3" s="43" t="s">
        <v>32</v>
      </c>
      <c r="C3" s="43"/>
      <c r="D3" s="43"/>
      <c r="E3" s="43"/>
      <c r="F3" s="43"/>
      <c r="G3" s="43"/>
      <c r="H3" s="17"/>
      <c r="J3" s="43"/>
    </row>
    <row r="4" spans="1:21" ht="18" customHeight="1" thickBot="1" x14ac:dyDescent="0.35">
      <c r="H4" s="5"/>
      <c r="J4" s="5"/>
      <c r="O4" s="67" t="s">
        <v>13</v>
      </c>
      <c r="P4" s="68"/>
      <c r="Q4" s="68"/>
      <c r="R4" s="68"/>
      <c r="S4" s="68"/>
      <c r="T4" s="68"/>
      <c r="U4" s="69"/>
    </row>
    <row r="5" spans="1:21" ht="33.75" customHeight="1" thickBot="1" x14ac:dyDescent="0.25">
      <c r="B5" s="47" t="s">
        <v>5</v>
      </c>
      <c r="C5" s="53" t="s">
        <v>2</v>
      </c>
      <c r="D5" s="55" t="s">
        <v>3</v>
      </c>
      <c r="E5" s="65" t="s">
        <v>21</v>
      </c>
      <c r="F5" s="65" t="s">
        <v>14</v>
      </c>
      <c r="G5" s="57" t="s">
        <v>0</v>
      </c>
      <c r="H5" s="61" t="s">
        <v>20</v>
      </c>
      <c r="I5" s="63" t="s">
        <v>10</v>
      </c>
      <c r="J5" s="61" t="s">
        <v>7</v>
      </c>
      <c r="K5" s="59" t="s">
        <v>4</v>
      </c>
      <c r="L5" s="49" t="s">
        <v>1</v>
      </c>
      <c r="M5" s="55" t="s">
        <v>6</v>
      </c>
      <c r="N5" s="51" t="s">
        <v>8</v>
      </c>
      <c r="O5" s="72" t="s">
        <v>11</v>
      </c>
      <c r="P5" s="70"/>
      <c r="Q5" s="70"/>
      <c r="R5" s="73"/>
      <c r="S5" s="73"/>
      <c r="T5" s="73"/>
      <c r="U5" s="71"/>
    </row>
    <row r="6" spans="1:21" s="10" customFormat="1" ht="40.5" customHeight="1" thickBot="1" x14ac:dyDescent="0.3">
      <c r="A6" s="2"/>
      <c r="B6" s="48"/>
      <c r="C6" s="54"/>
      <c r="D6" s="56"/>
      <c r="E6" s="66"/>
      <c r="F6" s="66"/>
      <c r="G6" s="58"/>
      <c r="H6" s="62"/>
      <c r="I6" s="64"/>
      <c r="J6" s="62"/>
      <c r="K6" s="60"/>
      <c r="L6" s="50"/>
      <c r="M6" s="56"/>
      <c r="N6" s="52"/>
      <c r="O6" s="30" t="s">
        <v>59</v>
      </c>
      <c r="P6" s="31" t="s">
        <v>61</v>
      </c>
      <c r="Q6" s="33" t="s">
        <v>60</v>
      </c>
      <c r="R6" s="34" t="s">
        <v>62</v>
      </c>
      <c r="S6" s="31" t="s">
        <v>63</v>
      </c>
      <c r="T6" s="33" t="s">
        <v>64</v>
      </c>
      <c r="U6" s="35" t="s">
        <v>12</v>
      </c>
    </row>
    <row r="7" spans="1:21" s="10" customFormat="1" ht="20.100000000000001" customHeight="1" x14ac:dyDescent="0.25">
      <c r="A7" s="2"/>
      <c r="B7" s="22">
        <v>1</v>
      </c>
      <c r="C7" s="21">
        <v>80.099999999999994</v>
      </c>
      <c r="D7" s="15" t="s">
        <v>33</v>
      </c>
      <c r="E7" s="15" t="s">
        <v>58</v>
      </c>
      <c r="F7" s="74" t="s">
        <v>43</v>
      </c>
      <c r="G7" s="16" t="s">
        <v>15</v>
      </c>
      <c r="H7" s="37" t="s">
        <v>26</v>
      </c>
      <c r="I7" s="41" t="s">
        <v>26</v>
      </c>
      <c r="J7" s="4" t="s">
        <v>29</v>
      </c>
      <c r="K7" s="79">
        <v>96000</v>
      </c>
      <c r="L7" s="18">
        <v>0.8</v>
      </c>
      <c r="M7" s="79">
        <v>76800</v>
      </c>
      <c r="N7" s="79">
        <v>76800</v>
      </c>
      <c r="O7" s="86">
        <f>N7/100*50</f>
        <v>38400</v>
      </c>
      <c r="P7" s="87">
        <f>N7/100*35</f>
        <v>26880</v>
      </c>
      <c r="Q7" s="87">
        <f>N7/100*15</f>
        <v>11520</v>
      </c>
      <c r="R7" s="87"/>
      <c r="S7" s="87"/>
      <c r="T7" s="87"/>
      <c r="U7" s="101"/>
    </row>
    <row r="8" spans="1:21" s="10" customFormat="1" ht="20.100000000000001" customHeight="1" x14ac:dyDescent="0.25">
      <c r="A8" s="2"/>
      <c r="B8" s="23">
        <v>2</v>
      </c>
      <c r="C8" s="23">
        <v>76.95</v>
      </c>
      <c r="D8" s="23" t="s">
        <v>34</v>
      </c>
      <c r="E8" s="23" t="s">
        <v>57</v>
      </c>
      <c r="F8" s="75" t="s">
        <v>44</v>
      </c>
      <c r="G8" s="14" t="s">
        <v>17</v>
      </c>
      <c r="H8" s="38" t="s">
        <v>30</v>
      </c>
      <c r="I8" s="23" t="s">
        <v>30</v>
      </c>
      <c r="J8" s="3" t="s">
        <v>31</v>
      </c>
      <c r="K8" s="80">
        <v>69290</v>
      </c>
      <c r="L8" s="19">
        <v>0.8</v>
      </c>
      <c r="M8" s="80">
        <v>55432</v>
      </c>
      <c r="N8" s="80">
        <v>55432</v>
      </c>
      <c r="O8" s="88">
        <f t="shared" ref="O8:O13" si="0">N8/100*50</f>
        <v>27716.000000000004</v>
      </c>
      <c r="P8" s="89">
        <f t="shared" ref="P8:P13" si="1">N8/100*35</f>
        <v>19401.2</v>
      </c>
      <c r="Q8" s="89">
        <f t="shared" ref="Q8:Q13" si="2">N8/100*15</f>
        <v>8314.8000000000011</v>
      </c>
      <c r="R8" s="90"/>
      <c r="S8" s="90"/>
      <c r="T8" s="90"/>
      <c r="U8" s="90"/>
    </row>
    <row r="9" spans="1:21" s="10" customFormat="1" ht="20.100000000000001" customHeight="1" thickBot="1" x14ac:dyDescent="0.3">
      <c r="A9" s="2"/>
      <c r="B9" s="24">
        <v>3</v>
      </c>
      <c r="C9" s="24">
        <v>71.25</v>
      </c>
      <c r="D9" s="24" t="s">
        <v>35</v>
      </c>
      <c r="E9" s="24" t="s">
        <v>56</v>
      </c>
      <c r="F9" s="76" t="s">
        <v>45</v>
      </c>
      <c r="G9" s="16" t="s">
        <v>40</v>
      </c>
      <c r="H9" s="37">
        <v>93057050424</v>
      </c>
      <c r="I9" s="37">
        <v>93057050424</v>
      </c>
      <c r="J9" s="85" t="s">
        <v>51</v>
      </c>
      <c r="K9" s="97">
        <v>96000</v>
      </c>
      <c r="L9" s="45">
        <v>0.8</v>
      </c>
      <c r="M9" s="97">
        <v>76800</v>
      </c>
      <c r="N9" s="97">
        <v>76800</v>
      </c>
      <c r="O9" s="91"/>
      <c r="P9" s="91"/>
      <c r="Q9" s="91"/>
      <c r="R9" s="92">
        <f>N9/100*50</f>
        <v>38400</v>
      </c>
      <c r="S9" s="87">
        <f>N9/100*35</f>
        <v>26880</v>
      </c>
      <c r="T9" s="87">
        <f>N9/100*15</f>
        <v>11520</v>
      </c>
      <c r="U9" s="102"/>
    </row>
    <row r="10" spans="1:21" s="10" customFormat="1" ht="20.100000000000001" customHeight="1" x14ac:dyDescent="0.25">
      <c r="A10" s="2"/>
      <c r="B10" s="23">
        <v>4</v>
      </c>
      <c r="C10" s="20">
        <v>66.25</v>
      </c>
      <c r="D10" s="13" t="s">
        <v>36</v>
      </c>
      <c r="E10" s="13" t="s">
        <v>55</v>
      </c>
      <c r="F10" s="77" t="s">
        <v>46</v>
      </c>
      <c r="G10" s="14" t="s">
        <v>16</v>
      </c>
      <c r="H10" s="38" t="s">
        <v>24</v>
      </c>
      <c r="I10" s="40" t="s">
        <v>24</v>
      </c>
      <c r="J10" s="3" t="s">
        <v>23</v>
      </c>
      <c r="K10" s="81">
        <v>100000</v>
      </c>
      <c r="L10" s="19">
        <v>0.8</v>
      </c>
      <c r="M10" s="81">
        <v>80000</v>
      </c>
      <c r="N10" s="81">
        <v>80000</v>
      </c>
      <c r="O10" s="88">
        <f t="shared" si="0"/>
        <v>40000</v>
      </c>
      <c r="P10" s="89">
        <f t="shared" si="1"/>
        <v>28000</v>
      </c>
      <c r="Q10" s="89">
        <f t="shared" si="2"/>
        <v>12000</v>
      </c>
      <c r="R10" s="93"/>
      <c r="S10" s="93"/>
      <c r="T10" s="93"/>
      <c r="U10" s="103"/>
    </row>
    <row r="11" spans="1:21" s="10" customFormat="1" ht="20.100000000000001" customHeight="1" thickBot="1" x14ac:dyDescent="0.3">
      <c r="A11" s="2"/>
      <c r="B11" s="24">
        <v>5</v>
      </c>
      <c r="C11" s="25">
        <v>50</v>
      </c>
      <c r="D11" s="26" t="s">
        <v>37</v>
      </c>
      <c r="E11" s="26" t="s">
        <v>53</v>
      </c>
      <c r="F11" s="78" t="s">
        <v>47</v>
      </c>
      <c r="G11" s="27" t="s">
        <v>19</v>
      </c>
      <c r="H11" s="39" t="s">
        <v>22</v>
      </c>
      <c r="I11" s="42" t="s">
        <v>22</v>
      </c>
      <c r="J11" s="28" t="s">
        <v>28</v>
      </c>
      <c r="K11" s="82">
        <v>90811.4</v>
      </c>
      <c r="L11" s="29">
        <v>0.8</v>
      </c>
      <c r="M11" s="82">
        <v>72649.119999999995</v>
      </c>
      <c r="N11" s="82">
        <v>72649.119999999995</v>
      </c>
      <c r="O11" s="86">
        <f t="shared" si="0"/>
        <v>36324.559999999998</v>
      </c>
      <c r="P11" s="87">
        <f t="shared" si="1"/>
        <v>25427.191999999999</v>
      </c>
      <c r="Q11" s="87">
        <f t="shared" si="2"/>
        <v>10897.367999999999</v>
      </c>
      <c r="R11" s="94"/>
      <c r="S11" s="94"/>
      <c r="T11" s="94"/>
      <c r="U11" s="104"/>
    </row>
    <row r="12" spans="1:21" s="10" customFormat="1" ht="15.75" x14ac:dyDescent="0.25">
      <c r="A12" s="2"/>
      <c r="B12" s="23">
        <v>3</v>
      </c>
      <c r="C12" s="23">
        <v>42.76</v>
      </c>
      <c r="D12" s="23" t="s">
        <v>39</v>
      </c>
      <c r="E12" s="23" t="s">
        <v>52</v>
      </c>
      <c r="F12" s="75" t="s">
        <v>48</v>
      </c>
      <c r="G12" s="14" t="s">
        <v>41</v>
      </c>
      <c r="H12" s="38" t="s">
        <v>42</v>
      </c>
      <c r="I12" s="38" t="s">
        <v>42</v>
      </c>
      <c r="J12" s="84" t="s">
        <v>50</v>
      </c>
      <c r="K12" s="83">
        <v>38356.400000000001</v>
      </c>
      <c r="L12" s="44">
        <v>0.5</v>
      </c>
      <c r="M12" s="83">
        <v>19178.2</v>
      </c>
      <c r="N12" s="83">
        <v>19178.2</v>
      </c>
      <c r="O12" s="95"/>
      <c r="P12" s="95"/>
      <c r="Q12" s="95"/>
      <c r="R12" s="88">
        <f>N12/100*50</f>
        <v>9589.1</v>
      </c>
      <c r="S12" s="89">
        <f>N12/100*35</f>
        <v>6712.3700000000008</v>
      </c>
      <c r="T12" s="89">
        <f>N12/100*15</f>
        <v>2876.73</v>
      </c>
      <c r="U12" s="105"/>
    </row>
    <row r="13" spans="1:21" s="10" customFormat="1" ht="20.100000000000001" customHeight="1" thickBot="1" x14ac:dyDescent="0.3">
      <c r="A13" s="2"/>
      <c r="B13" s="24">
        <v>7</v>
      </c>
      <c r="C13" s="24">
        <v>40</v>
      </c>
      <c r="D13" s="24" t="s">
        <v>38</v>
      </c>
      <c r="E13" s="24" t="s">
        <v>54</v>
      </c>
      <c r="F13" s="76" t="s">
        <v>49</v>
      </c>
      <c r="G13" s="27" t="s">
        <v>18</v>
      </c>
      <c r="H13" s="24" t="s">
        <v>25</v>
      </c>
      <c r="I13" s="24" t="s">
        <v>25</v>
      </c>
      <c r="J13" s="24" t="s">
        <v>27</v>
      </c>
      <c r="K13" s="82">
        <v>74624.83</v>
      </c>
      <c r="L13" s="29">
        <v>0.8</v>
      </c>
      <c r="M13" s="82">
        <v>59699.86</v>
      </c>
      <c r="N13" s="82">
        <v>59699.86</v>
      </c>
      <c r="O13" s="86">
        <f t="shared" si="0"/>
        <v>29849.93</v>
      </c>
      <c r="P13" s="87">
        <f t="shared" si="1"/>
        <v>20894.951000000001</v>
      </c>
      <c r="Q13" s="87">
        <f t="shared" si="2"/>
        <v>8954.9789999999994</v>
      </c>
      <c r="R13" s="96"/>
      <c r="S13" s="96"/>
      <c r="T13" s="96"/>
      <c r="U13" s="96"/>
    </row>
    <row r="14" spans="1:21" s="10" customFormat="1" ht="20.25" customHeight="1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100">
        <f>SUM(K7:K13)</f>
        <v>565082.63</v>
      </c>
      <c r="L14" s="36"/>
      <c r="M14" s="99">
        <f>SUM(M7:M13)</f>
        <v>440559.18</v>
      </c>
      <c r="N14" s="98">
        <f>SUM(N7:N13)</f>
        <v>440559.18</v>
      </c>
      <c r="O14" s="106">
        <f>SUM(O7:O13)</f>
        <v>172290.49</v>
      </c>
      <c r="P14" s="107">
        <f>SUM(P7:P13)</f>
        <v>120603.34299999999</v>
      </c>
      <c r="Q14" s="107">
        <f>SUM(Q7:Q13)</f>
        <v>51687.147000000004</v>
      </c>
      <c r="R14" s="107">
        <f>SUM(R7:R13)</f>
        <v>47989.1</v>
      </c>
      <c r="S14" s="107">
        <f>SUM(S7:S13)</f>
        <v>33592.370000000003</v>
      </c>
      <c r="T14" s="107">
        <f>SUM(T7:T13)</f>
        <v>14396.73</v>
      </c>
      <c r="U14" s="108">
        <f>SUM(O14:T14)</f>
        <v>440559.17999999993</v>
      </c>
    </row>
    <row r="15" spans="1:21" x14ac:dyDescent="0.2">
      <c r="U15" s="12"/>
    </row>
    <row r="16" spans="1:21" x14ac:dyDescent="0.2">
      <c r="U16" s="12"/>
    </row>
    <row r="17" spans="11:21" x14ac:dyDescent="0.2">
      <c r="O17" s="32"/>
      <c r="P17" s="32"/>
      <c r="Q17" s="32"/>
      <c r="U17" s="12"/>
    </row>
    <row r="18" spans="11:21" x14ac:dyDescent="0.2">
      <c r="O18" s="32"/>
      <c r="P18" s="32"/>
      <c r="Q18" s="32"/>
      <c r="R18" s="12"/>
      <c r="S18" s="12"/>
      <c r="T18" s="12"/>
    </row>
    <row r="19" spans="11:21" x14ac:dyDescent="0.2">
      <c r="N19" s="32"/>
    </row>
    <row r="20" spans="11:21" x14ac:dyDescent="0.2">
      <c r="K20" s="1"/>
      <c r="N20" s="1"/>
      <c r="O20" s="1"/>
      <c r="P20" s="1"/>
      <c r="Q20" s="1"/>
    </row>
    <row r="21" spans="11:21" x14ac:dyDescent="0.2">
      <c r="K21" s="1"/>
      <c r="N21" s="1"/>
      <c r="O21" s="1"/>
      <c r="P21" s="1"/>
      <c r="Q21" s="1"/>
    </row>
    <row r="22" spans="11:21" x14ac:dyDescent="0.2">
      <c r="K22" s="1"/>
      <c r="N22" s="1"/>
      <c r="O22" s="1"/>
      <c r="P22" s="1"/>
      <c r="Q22" s="1"/>
    </row>
    <row r="23" spans="11:21" x14ac:dyDescent="0.2">
      <c r="K23" s="1"/>
      <c r="N23" s="1"/>
      <c r="O23" s="1"/>
      <c r="P23" s="1"/>
      <c r="Q23" s="1"/>
    </row>
    <row r="24" spans="11:21" x14ac:dyDescent="0.2">
      <c r="K24" s="1"/>
      <c r="N24" s="1"/>
      <c r="O24" s="1"/>
      <c r="P24" s="1"/>
      <c r="Q24" s="1"/>
    </row>
    <row r="25" spans="11:21" x14ac:dyDescent="0.2">
      <c r="K25" s="1"/>
      <c r="N25" s="1"/>
      <c r="O25" s="1"/>
      <c r="P25" s="1"/>
      <c r="Q25" s="1"/>
    </row>
    <row r="26" spans="11:21" x14ac:dyDescent="0.2">
      <c r="K26" s="1"/>
      <c r="N26" s="1"/>
      <c r="O26" s="1"/>
      <c r="P26" s="1"/>
      <c r="Q26" s="1"/>
    </row>
    <row r="27" spans="11:21" x14ac:dyDescent="0.2">
      <c r="K27" s="1"/>
      <c r="N27" s="1"/>
      <c r="O27" s="1"/>
      <c r="P27" s="1"/>
      <c r="Q27" s="1"/>
    </row>
    <row r="28" spans="11:21" x14ac:dyDescent="0.2">
      <c r="K28" s="1"/>
      <c r="N28" s="1"/>
      <c r="O28" s="1"/>
      <c r="P28" s="1"/>
      <c r="Q28" s="1"/>
    </row>
    <row r="29" spans="11:21" x14ac:dyDescent="0.2">
      <c r="K29" s="1"/>
      <c r="N29" s="1"/>
      <c r="O29" s="1"/>
      <c r="P29" s="1"/>
      <c r="Q29" s="1"/>
    </row>
    <row r="30" spans="11:21" x14ac:dyDescent="0.2">
      <c r="K30" s="1"/>
      <c r="N30" s="1"/>
      <c r="O30" s="1"/>
      <c r="P30" s="1"/>
      <c r="Q30" s="1"/>
    </row>
    <row r="31" spans="11:21" x14ac:dyDescent="0.2">
      <c r="K31" s="1"/>
      <c r="N31" s="1"/>
      <c r="O31" s="1"/>
      <c r="P31" s="1"/>
      <c r="Q31" s="1"/>
    </row>
    <row r="32" spans="11:21" x14ac:dyDescent="0.2">
      <c r="K32" s="1"/>
      <c r="N32" s="1"/>
      <c r="O32" s="1"/>
      <c r="P32" s="1"/>
      <c r="Q32" s="1"/>
    </row>
    <row r="33" spans="11:17" x14ac:dyDescent="0.2">
      <c r="K33" s="1"/>
      <c r="N33" s="1"/>
      <c r="O33" s="1"/>
      <c r="P33" s="1"/>
      <c r="Q33" s="1"/>
    </row>
    <row r="34" spans="11:17" x14ac:dyDescent="0.2">
      <c r="K34" s="1"/>
      <c r="N34" s="1"/>
      <c r="O34" s="1"/>
      <c r="P34" s="1"/>
      <c r="Q34" s="1"/>
    </row>
    <row r="35" spans="11:17" x14ac:dyDescent="0.2">
      <c r="K35" s="1"/>
      <c r="N35" s="1"/>
      <c r="O35" s="1"/>
      <c r="P35" s="1"/>
      <c r="Q35" s="1"/>
    </row>
    <row r="36" spans="11:17" x14ac:dyDescent="0.2">
      <c r="K36" s="1"/>
      <c r="N36" s="1"/>
      <c r="O36" s="1"/>
      <c r="P36" s="1"/>
      <c r="Q36" s="1"/>
    </row>
  </sheetData>
  <mergeCells count="16">
    <mergeCell ref="F5:F6"/>
    <mergeCell ref="O4:U4"/>
    <mergeCell ref="O5:U5"/>
    <mergeCell ref="B2:D2"/>
    <mergeCell ref="B5:B6"/>
    <mergeCell ref="L5:L6"/>
    <mergeCell ref="N5:N6"/>
    <mergeCell ref="C5:C6"/>
    <mergeCell ref="M5:M6"/>
    <mergeCell ref="G5:G6"/>
    <mergeCell ref="D5:D6"/>
    <mergeCell ref="K5:K6"/>
    <mergeCell ref="J5:J6"/>
    <mergeCell ref="I5:I6"/>
    <mergeCell ref="E5:E6"/>
    <mergeCell ref="H5:H6"/>
  </mergeCells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Laura Gagliardini Anibaldi</cp:lastModifiedBy>
  <cp:lastPrinted>2019-07-31T10:38:37Z</cp:lastPrinted>
  <dcterms:created xsi:type="dcterms:W3CDTF">2016-12-07T12:57:04Z</dcterms:created>
  <dcterms:modified xsi:type="dcterms:W3CDTF">2025-11-20T10:52:45Z</dcterms:modified>
</cp:coreProperties>
</file>